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saofloly2\prr$\RECORDS_REQ\7725\In Progress\"/>
    </mc:Choice>
  </mc:AlternateContent>
  <xr:revisionPtr revIDLastSave="0" documentId="13_ncr:1_{982F0612-3941-4096-B2F6-4973C94DB14F}" xr6:coauthVersionLast="47" xr6:coauthVersionMax="47" xr10:uidLastSave="{00000000-0000-0000-0000-000000000000}"/>
  <workbookProtection workbookAlgorithmName="SHA-512" workbookHashValue="3+93SyZoHrcrvo9Aqj2HpmbmDjz/q5ZmGWhndIdgarQDAu5KnwsuUGZ/DTinGomxjoJnmy01OCB6Xl43GhV5Kw==" workbookSaltValue="v+Wab+ObOZGzAfgsxL4l1Q==" workbookSpinCount="100000" lockStructure="1"/>
  <bookViews>
    <workbookView xWindow="-28920" yWindow="-1785" windowWidth="29040" windowHeight="15720" firstSheet="1" activeTab="1" xr2:uid="{1F2F3755-C3A9-46E4-A4EB-0713F6400FA8}"/>
  </bookViews>
  <sheets>
    <sheet name="Auditor Instructions" sheetId="4" state="hidden" r:id="rId1"/>
    <sheet name="Request Tracker" sheetId="6" r:id="rId2"/>
  </sheets>
  <definedNames>
    <definedName name="_xlnm._FilterDatabase" localSheetId="1" hidden="1">'Request Tracker'!$B$3:$L$3</definedName>
    <definedName name="TMB1941635176">#REF!</definedName>
    <definedName name="TMB799035860">'Request Tracker'!$A$2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6" l="1"/>
  <c r="K12" i="6"/>
  <c r="K53" i="6"/>
  <c r="J53" i="6"/>
  <c r="K52" i="6"/>
  <c r="J52" i="6"/>
  <c r="K51" i="6"/>
  <c r="J51" i="6"/>
  <c r="K50" i="6"/>
  <c r="J50" i="6"/>
  <c r="K49" i="6"/>
  <c r="J49" i="6"/>
  <c r="K48" i="6"/>
  <c r="J48" i="6"/>
  <c r="K47" i="6"/>
  <c r="J47" i="6"/>
  <c r="K46" i="6"/>
  <c r="J46" i="6"/>
  <c r="K45" i="6"/>
  <c r="J45" i="6"/>
  <c r="K44" i="6"/>
  <c r="J44" i="6"/>
  <c r="K43" i="6"/>
  <c r="J43" i="6"/>
  <c r="K42" i="6"/>
  <c r="J42" i="6"/>
  <c r="K41" i="6"/>
  <c r="J41" i="6"/>
  <c r="K40" i="6"/>
  <c r="J40" i="6"/>
  <c r="K39" i="6"/>
  <c r="J39" i="6"/>
  <c r="K38" i="6"/>
  <c r="J38" i="6"/>
  <c r="K37" i="6"/>
  <c r="J37" i="6"/>
  <c r="K36" i="6"/>
  <c r="J36" i="6"/>
  <c r="K35" i="6"/>
  <c r="J35" i="6"/>
  <c r="K34" i="6"/>
  <c r="J34" i="6"/>
  <c r="K33" i="6"/>
  <c r="J33" i="6"/>
  <c r="K32" i="6"/>
  <c r="J32" i="6"/>
  <c r="K31" i="6"/>
  <c r="J31" i="6"/>
  <c r="K30" i="6"/>
  <c r="J30" i="6"/>
  <c r="K29" i="6"/>
  <c r="J29" i="6"/>
  <c r="K28" i="6"/>
  <c r="J28" i="6"/>
  <c r="K27" i="6"/>
  <c r="J27" i="6"/>
  <c r="K26" i="6"/>
  <c r="J26" i="6"/>
  <c r="K25" i="6"/>
  <c r="J25" i="6"/>
  <c r="K24" i="6"/>
  <c r="J24" i="6"/>
  <c r="K23" i="6"/>
  <c r="J23" i="6"/>
  <c r="K22" i="6"/>
  <c r="J22" i="6"/>
  <c r="K21" i="6"/>
  <c r="J21" i="6"/>
  <c r="K20" i="6"/>
  <c r="J20" i="6"/>
  <c r="K19" i="6"/>
  <c r="J19" i="6"/>
  <c r="K18" i="6"/>
  <c r="J18" i="6"/>
  <c r="K17" i="6"/>
  <c r="J17" i="6"/>
  <c r="K16" i="6"/>
  <c r="J16" i="6"/>
  <c r="K15" i="6"/>
  <c r="J15" i="6"/>
  <c r="K14" i="6"/>
  <c r="J14" i="6"/>
  <c r="K13" i="6"/>
  <c r="J13" i="6"/>
  <c r="J12" i="6"/>
  <c r="J11" i="6"/>
  <c r="K10" i="6"/>
  <c r="J10" i="6"/>
  <c r="K9" i="6"/>
  <c r="J9" i="6"/>
  <c r="K8" i="6"/>
  <c r="J8" i="6"/>
  <c r="K7" i="6"/>
  <c r="J7" i="6"/>
  <c r="K6" i="6"/>
  <c r="J6" i="6"/>
  <c r="K5" i="6"/>
  <c r="J5" i="6"/>
  <c r="K4" i="6"/>
  <c r="J4" i="6"/>
  <c r="J2"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Metzler, Cassandra (SAO)</author>
  </authors>
  <commentList>
    <comment ref="B3" authorId="0" shapeId="0" xr:uid="{3B9F490E-CEFD-4C87-8F0C-9D12057A17B0}">
      <text>
        <r>
          <rPr>
            <b/>
            <sz val="9"/>
            <color indexed="81"/>
            <rFont val="Tahoma"/>
            <family val="2"/>
          </rPr>
          <t>Metzler, Cassandra (SAO):</t>
        </r>
        <r>
          <rPr>
            <sz val="9"/>
            <color indexed="81"/>
            <rFont val="Tahoma"/>
            <family val="2"/>
          </rPr>
          <t xml:space="preserve">
Keep naming convention consistent to allow proper sorting</t>
        </r>
      </text>
    </comment>
  </commentList>
</comments>
</file>

<file path=xl/sharedStrings.xml><?xml version="1.0" encoding="utf-8"?>
<sst xmlns="http://schemas.openxmlformats.org/spreadsheetml/2006/main" count="98" uniqueCount="50">
  <si>
    <t>Template Instructions</t>
  </si>
  <si>
    <t>For update meetings, utilize the "Audit Update" and the "Request Tracker". These documents will be shared with the agency and OFM.</t>
  </si>
  <si>
    <t xml:space="preserve">For each update meeting, create a new "Audit Update" tab and name the tab the date of the meeting (i.e. 7.12.23). Leave the previous update meeting agendas in this file. </t>
  </si>
  <si>
    <r>
      <t xml:space="preserve">Once the new "Audit Update" agenda is completed for the upcoming meeting, </t>
    </r>
    <r>
      <rPr>
        <b/>
        <u/>
        <sz val="11"/>
        <color theme="1"/>
        <rFont val="Calibri"/>
        <family val="2"/>
        <scheme val="minor"/>
      </rPr>
      <t>export a copy</t>
    </r>
    <r>
      <rPr>
        <sz val="11"/>
        <color theme="1"/>
        <rFont val="Calibri"/>
        <family val="2"/>
        <scheme val="minor"/>
      </rPr>
      <t xml:space="preserve"> of this tab and the "Request Tracker" into a new file outside of TeamMate to be shared with the agency and OFM. </t>
    </r>
  </si>
  <si>
    <r>
      <t xml:space="preserve">**Do NOT delete completed requests from the "Request Tracker" </t>
    </r>
    <r>
      <rPr>
        <sz val="11"/>
        <color rgb="FFFF0000"/>
        <rFont val="Calibri"/>
        <family val="2"/>
        <scheme val="minor"/>
      </rPr>
      <t>- rows can be hidden or sorted for easier viewing.</t>
    </r>
  </si>
  <si>
    <t>Status</t>
  </si>
  <si>
    <t>Do not delete requests once completed</t>
  </si>
  <si>
    <t>Item #</t>
  </si>
  <si>
    <t>Audit Area</t>
  </si>
  <si>
    <t>Request Made To</t>
  </si>
  <si>
    <t>Request Description</t>
  </si>
  <si>
    <t>Date Requested</t>
  </si>
  <si>
    <t>Original Due Date</t>
  </si>
  <si>
    <t>Follow-Up Date (if past due)</t>
  </si>
  <si>
    <t>Date Request Received</t>
  </si>
  <si>
    <t>Notes Regarding Request Due Date</t>
  </si>
  <si>
    <t>If Past Due, Plan to get Requested Information?</t>
  </si>
  <si>
    <t>Pending Request(s):</t>
  </si>
  <si>
    <t># of Days 
Response Received Early/Late</t>
  </si>
  <si>
    <t>DCYF position description form or employment agreement</t>
  </si>
  <si>
    <t>Normal documented work schedule from DCYF. Last contact about this was that "Ann is researching this, particularly the Thursday and Friday shifts that appear to overlap with his scheduled hours at DSHS.". We are aware that the position at DCYF is on call and he is onsight when called in, hes an hourly employee, and fills outa timesheet and is overtime exempt.</t>
  </si>
  <si>
    <t>Monthly outlook calendar from DSHS dating back to December 2018</t>
  </si>
  <si>
    <t>Monthly outlook calendar from DCYF dating back to December 2018</t>
  </si>
  <si>
    <t>DCYF Timesheets for the subject dating back to December 2018</t>
  </si>
  <si>
    <t>DSHS Leave slips/record dating back to December 2018</t>
  </si>
  <si>
    <t>Fieldwork</t>
  </si>
  <si>
    <t>Planning/Fieldwork</t>
  </si>
  <si>
    <t>Stefanie Niemela, DCYF</t>
  </si>
  <si>
    <t>Rick Meyer, DSHS</t>
  </si>
  <si>
    <t>DCYF/DSHS Audit Request Tracker</t>
  </si>
  <si>
    <t>Any DCYF policies regarding core work hours or hours employees are authorized to work (e.g. 10am - 3PM core work hours and employees unable to work prior to 6am or after 6pm), if in existence.</t>
  </si>
  <si>
    <t>Any DSHS policies regarding core work hours or hours employees are authorized to work (e.g. 10am - 3PM core work hours and employees unable to work prior to 6am or after 6pm), if in existence.</t>
  </si>
  <si>
    <t>followed up on 9/3, support provided shortly after</t>
  </si>
  <si>
    <t>Per DCYF: "HR doesn’t have access to his Outlook calendar, they would have to ask his supervisor and when they last spoke with the SAO they didn’t want HR to alert his
supervisor or manager. Stefanie will contact IT, but HR doesn’t believe many of our on-call employees utilizing their Outlook calendar."</t>
  </si>
  <si>
    <t>received binders from Rick</t>
  </si>
  <si>
    <t>Any outside employement agreement or equivelent showing the employee agreed to disclose any outside employment or conflicts of interest, or employment at another government agency.</t>
  </si>
  <si>
    <t>DSHS position description form or employment agreement</t>
  </si>
  <si>
    <t>Question regarding notification of outside employment form sent via email.</t>
  </si>
  <si>
    <t>Copy of CHI Franciscan health outside employment form and report showing faliure to make required annual attestations regarding outside employment</t>
  </si>
  <si>
    <t>Request to provide DCYF Timesheets in excel  format</t>
  </si>
  <si>
    <t>DCYF couldn't find a way to run an excel export of these records. Resorted to using the PDF version.</t>
  </si>
  <si>
    <t>Request for information regarding timecodes. See email sent on 9/25</t>
  </si>
  <si>
    <t>Request for further time entry data for the subject dating back to January 2018. as well as question regarding time entries. See email sent on 9/25</t>
  </si>
  <si>
    <t>See email explanation reply at B.1.29</t>
  </si>
  <si>
    <t>Request for further information regarding Daniel Kresse start date at DCYF and employment history timeline. See email sent on 9/30</t>
  </si>
  <si>
    <t>History of HRMS pay rate changes for Daniel Kresse dating back to January 2018. See email sent on 9/30/2024</t>
  </si>
  <si>
    <t>Question regarding missing DCYF February timesheets. Email sent on 10/3</t>
  </si>
  <si>
    <t>Request for date of change from social service specialist to social service Supervisor and position description form for a social service supervisor</t>
  </si>
  <si>
    <t>Request for supervisor interview (DCYF)</t>
  </si>
  <si>
    <t>Request for supervisor interview (DSHS)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</si>
</sst>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4"/>
      <name val="Times New Roman"/>
      <family val="1"/>
    </font>
    <font>
      <sz val="9"/>
      <color indexed="81"/>
      <name val="Tahoma"/>
      <family val="2"/>
    </font>
    <font>
      <b/>
      <sz val="9"/>
      <color indexed="81"/>
      <name val="Tahoma"/>
      <family val="2"/>
    </font>
    <font>
      <b/>
      <u/>
      <sz val="11"/>
      <color theme="1"/>
      <name val="Calibri"/>
      <family val="2"/>
      <scheme val="minor"/>
    </font>
    <font>
      <b/>
      <sz val="11"/>
      <color rgb="FFFF0000"/>
      <name val="Calibri"/>
      <family val="2"/>
      <scheme val="minor"/>
    </font>
    <font>
      <b/>
      <u/>
      <sz val="14"/>
      <color theme="4"/>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2" fillId="0" borderId="0" xfId="0" applyFont="1" applyAlignment="1">
      <alignment horizontal="center" wrapText="1"/>
    </xf>
    <xf numFmtId="0" fontId="0" fillId="0" borderId="1" xfId="0" applyBorder="1"/>
    <xf numFmtId="0" fontId="0" fillId="0" borderId="0" xfId="0" applyAlignment="1">
      <alignment horizontal="center"/>
    </xf>
    <xf numFmtId="0" fontId="0" fillId="0" borderId="1" xfId="0" applyBorder="1" applyAlignment="1">
      <alignment horizontal="center"/>
    </xf>
    <xf numFmtId="14" fontId="0" fillId="0" borderId="0" xfId="0" applyNumberFormat="1" applyAlignment="1">
      <alignment horizontal="center"/>
    </xf>
    <xf numFmtId="0" fontId="2" fillId="3" borderId="1" xfId="0" applyFont="1" applyFill="1" applyBorder="1" applyAlignment="1">
      <alignment horizontal="center" wrapText="1"/>
    </xf>
    <xf numFmtId="0" fontId="2" fillId="4" borderId="0" xfId="0" applyFont="1" applyFill="1"/>
    <xf numFmtId="0" fontId="8" fillId="0" borderId="0" xfId="0" applyFont="1"/>
    <xf numFmtId="0" fontId="2" fillId="0" borderId="0" xfId="0" applyFont="1"/>
    <xf numFmtId="0" fontId="9" fillId="0" borderId="0" xfId="0" applyFont="1"/>
    <xf numFmtId="0" fontId="0" fillId="0" borderId="1" xfId="0" applyBorder="1" applyAlignment="1">
      <alignment vertical="center" wrapText="1"/>
    </xf>
    <xf numFmtId="0" fontId="2" fillId="0" borderId="0" xfId="0" applyFont="1" applyAlignment="1">
      <alignment horizontal="center"/>
    </xf>
    <xf numFmtId="0" fontId="0" fillId="0" borderId="1" xfId="0" applyBorder="1" applyAlignment="1">
      <alignment horizontal="center" vertical="center"/>
    </xf>
    <xf numFmtId="0" fontId="0" fillId="0" borderId="1" xfId="0" applyBorder="1" applyAlignment="1">
      <alignment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14" fontId="0" fillId="0" borderId="1" xfId="0" applyNumberFormat="1" applyBorder="1" applyAlignment="1">
      <alignment horizontal="center" vertical="center"/>
    </xf>
    <xf numFmtId="0" fontId="3" fillId="0" borderId="1" xfId="0" applyFont="1" applyBorder="1" applyAlignment="1">
      <alignment vertical="center"/>
    </xf>
    <xf numFmtId="0" fontId="0" fillId="0" borderId="1" xfId="0" applyBorder="1" applyAlignment="1">
      <alignment horizontal="center" vertical="top"/>
    </xf>
    <xf numFmtId="0" fontId="0" fillId="0" borderId="1" xfId="0" applyBorder="1" applyAlignment="1">
      <alignment vertical="top"/>
    </xf>
    <xf numFmtId="0" fontId="0" fillId="0" borderId="1" xfId="0" applyBorder="1" applyAlignment="1">
      <alignment vertical="top" wrapText="1"/>
    </xf>
    <xf numFmtId="14" fontId="0" fillId="0" borderId="1" xfId="0" applyNumberFormat="1" applyBorder="1" applyAlignment="1">
      <alignment horizontal="center" vertical="top"/>
    </xf>
  </cellXfs>
  <cellStyles count="1">
    <cellStyle name="Normal" xfId="0" builtinId="0"/>
  </cellStyles>
  <dxfs count="5">
    <dxf>
      <fill>
        <patternFill>
          <bgColor theme="9" tint="0.79998168889431442"/>
        </patternFill>
      </fill>
    </dxf>
    <dxf>
      <font>
        <color rgb="FFFF0000"/>
      </font>
      <fill>
        <patternFill>
          <bgColor theme="5" tint="0.79998168889431442"/>
        </patternFill>
      </fill>
    </dxf>
    <dxf>
      <font>
        <color theme="9" tint="0.79998168889431442"/>
      </font>
    </dxf>
    <dxf>
      <font>
        <b/>
        <i val="0"/>
      </font>
      <fill>
        <patternFill>
          <bgColor rgb="FFFFFF00"/>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1B6-92F7-42B0-A644-58D3CAEA3DB3}">
  <sheetPr>
    <tabColor theme="7" tint="0.59999389629810485"/>
  </sheetPr>
  <dimension ref="A2:A7"/>
  <sheetViews>
    <sheetView showGridLines="0" workbookViewId="0">
      <selection activeCell="M7" sqref="M7"/>
    </sheetView>
  </sheetViews>
  <sheetFormatPr defaultRowHeight="14.5" x14ac:dyDescent="0.35"/>
  <sheetData>
    <row r="2" spans="1:1" ht="18.5" x14ac:dyDescent="0.45">
      <c r="A2" s="10" t="s">
        <v>0</v>
      </c>
    </row>
    <row r="3" spans="1:1" x14ac:dyDescent="0.35">
      <c r="A3" t="s">
        <v>1</v>
      </c>
    </row>
    <row r="4" spans="1:1" x14ac:dyDescent="0.35">
      <c r="A4" t="s">
        <v>2</v>
      </c>
    </row>
    <row r="5" spans="1:1" x14ac:dyDescent="0.35">
      <c r="A5" t="s">
        <v>3</v>
      </c>
    </row>
    <row r="7" spans="1:1" x14ac:dyDescent="0.35">
      <c r="A7" s="8"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407CE-AFB8-4971-AA27-EAFB6DEE119B}">
  <dimension ref="A1:L53"/>
  <sheetViews>
    <sheetView showGridLines="0" tabSelected="1" workbookViewId="0">
      <pane ySplit="3" topLeftCell="A16" activePane="bottomLeft" state="frozen"/>
      <selection activeCell="E7" sqref="E7"/>
      <selection pane="bottomLeft" activeCell="G24" sqref="G24"/>
    </sheetView>
  </sheetViews>
  <sheetFormatPr defaultRowHeight="14.5" x14ac:dyDescent="0.35"/>
  <cols>
    <col min="1" max="1" width="24.453125" customWidth="1"/>
    <col min="2" max="2" width="20.453125" customWidth="1"/>
    <col min="3" max="3" width="26.54296875" customWidth="1"/>
    <col min="4" max="4" width="62.453125" customWidth="1"/>
    <col min="5" max="5" width="19.81640625" bestFit="1" customWidth="1"/>
    <col min="6" max="6" width="21.26953125" bestFit="1" customWidth="1"/>
    <col min="7" max="7" width="31.1796875" bestFit="1" customWidth="1"/>
    <col min="8" max="8" width="26.453125" bestFit="1" customWidth="1"/>
    <col min="9" max="9" width="37.1796875" bestFit="1" customWidth="1"/>
    <col min="10" max="10" width="19.1796875" bestFit="1" customWidth="1"/>
    <col min="11" max="11" width="23" style="3" bestFit="1" customWidth="1"/>
    <col min="12" max="12" width="48.54296875" bestFit="1" customWidth="1"/>
  </cols>
  <sheetData>
    <row r="1" spans="1:12" ht="17.5" x14ac:dyDescent="0.35">
      <c r="A1" s="15" t="s">
        <v>29</v>
      </c>
      <c r="B1" s="16"/>
      <c r="C1" s="7" t="s">
        <v>6</v>
      </c>
      <c r="D1" s="7"/>
      <c r="E1" s="9"/>
      <c r="F1" s="9"/>
      <c r="G1" s="9"/>
      <c r="H1" s="9"/>
      <c r="J1" s="12" t="s">
        <v>17</v>
      </c>
    </row>
    <row r="2" spans="1:12" x14ac:dyDescent="0.35">
      <c r="J2" s="3">
        <f ca="1">+COUNTIF($J$4:$J$53,"Pending")+COUNTIF($J$4:$J$53,"New due date/Pending")</f>
        <v>0</v>
      </c>
      <c r="K2" s="5"/>
    </row>
    <row r="3" spans="1:12" s="1" customFormat="1" ht="43.5" x14ac:dyDescent="0.35">
      <c r="A3" s="6" t="s">
        <v>7</v>
      </c>
      <c r="B3" s="6" t="s">
        <v>8</v>
      </c>
      <c r="C3" s="6" t="s">
        <v>9</v>
      </c>
      <c r="D3" s="6" t="s">
        <v>10</v>
      </c>
      <c r="E3" s="6" t="s">
        <v>11</v>
      </c>
      <c r="F3" s="6" t="s">
        <v>12</v>
      </c>
      <c r="G3" s="6" t="s">
        <v>13</v>
      </c>
      <c r="H3" s="6" t="s">
        <v>14</v>
      </c>
      <c r="I3" s="6" t="s">
        <v>15</v>
      </c>
      <c r="J3" s="6" t="s">
        <v>5</v>
      </c>
      <c r="K3" s="6" t="s">
        <v>18</v>
      </c>
      <c r="L3" s="6" t="s">
        <v>16</v>
      </c>
    </row>
    <row r="4" spans="1:12" ht="29" x14ac:dyDescent="0.35">
      <c r="A4" s="19">
        <v>1</v>
      </c>
      <c r="B4" s="20" t="s">
        <v>26</v>
      </c>
      <c r="C4" s="20" t="s">
        <v>27</v>
      </c>
      <c r="D4" s="21" t="s">
        <v>19</v>
      </c>
      <c r="E4" s="22">
        <v>45516</v>
      </c>
      <c r="F4" s="22">
        <v>45525</v>
      </c>
      <c r="G4" s="22"/>
      <c r="H4" s="22">
        <v>45538</v>
      </c>
      <c r="I4" s="21" t="s">
        <v>32</v>
      </c>
      <c r="J4" s="21" t="str">
        <f t="shared" ref="J4:J38" ca="1" si="0">IF(AND(E4&lt;&gt;"",F4&lt;&gt;"",G4="",H4=""),"Pending",
IF(AND(E4&lt;&gt;"",F4&lt;&gt;"",G4="",H4&lt;=F4),"Completed on time",
IF(AND(E4&lt;&gt;"",F4&lt;&gt;"",G4="",OR(H4&gt;F4,H4&gt;TODAY())),"Past due/Completed",
IF(AND(E4&lt;&gt;"",F4&lt;&gt;"",G4&lt;&gt;"",H4=""),"New due date/Pending",
IF(AND(E4&lt;&gt;"",F4&lt;&gt;"",G4&lt;&gt;"",H4&lt;=G4),"New due date/Completed on time",
IF(AND(E4&lt;&gt;"",F4&lt;&gt;"",G4&lt;&gt;"",H4&gt;G4),"New due date/Past due/Completed",""))))))</f>
        <v>Past due/Completed</v>
      </c>
      <c r="K4" s="13">
        <f t="shared" ref="K4:K53" si="1">IF(AND(ISNUMBER(G4), ISNUMBER(H4)), G4-H4, F4-H4)</f>
        <v>-13</v>
      </c>
      <c r="L4" s="14"/>
    </row>
    <row r="5" spans="1:12" ht="87" x14ac:dyDescent="0.35">
      <c r="A5" s="19">
        <v>2</v>
      </c>
      <c r="B5" s="20" t="s">
        <v>26</v>
      </c>
      <c r="C5" s="20" t="s">
        <v>27</v>
      </c>
      <c r="D5" s="21" t="s">
        <v>20</v>
      </c>
      <c r="E5" s="22">
        <v>45516</v>
      </c>
      <c r="F5" s="22">
        <v>45525</v>
      </c>
      <c r="G5" s="22"/>
      <c r="H5" s="22">
        <v>45538</v>
      </c>
      <c r="I5" s="21" t="s">
        <v>32</v>
      </c>
      <c r="J5" s="21" t="str">
        <f t="shared" ca="1" si="0"/>
        <v>Past due/Completed</v>
      </c>
      <c r="K5" s="13">
        <f t="shared" si="1"/>
        <v>-13</v>
      </c>
      <c r="L5" s="14"/>
    </row>
    <row r="6" spans="1:12" ht="130.5" x14ac:dyDescent="0.35">
      <c r="A6" s="19">
        <v>3</v>
      </c>
      <c r="B6" s="20" t="s">
        <v>25</v>
      </c>
      <c r="C6" s="20" t="s">
        <v>27</v>
      </c>
      <c r="D6" s="21" t="s">
        <v>22</v>
      </c>
      <c r="E6" s="22">
        <v>45516</v>
      </c>
      <c r="F6" s="22">
        <v>45525</v>
      </c>
      <c r="G6" s="22"/>
      <c r="H6" s="22">
        <v>45538</v>
      </c>
      <c r="I6" s="21" t="s">
        <v>33</v>
      </c>
      <c r="J6" s="21" t="str">
        <f t="shared" ca="1" si="0"/>
        <v>Past due/Completed</v>
      </c>
      <c r="K6" s="13">
        <f t="shared" si="1"/>
        <v>-13</v>
      </c>
      <c r="L6" s="14"/>
    </row>
    <row r="7" spans="1:12" x14ac:dyDescent="0.35">
      <c r="A7" s="19">
        <v>4</v>
      </c>
      <c r="B7" s="20" t="s">
        <v>25</v>
      </c>
      <c r="C7" s="20" t="s">
        <v>28</v>
      </c>
      <c r="D7" s="21" t="s">
        <v>21</v>
      </c>
      <c r="E7" s="22">
        <v>45516</v>
      </c>
      <c r="F7" s="22">
        <v>45525</v>
      </c>
      <c r="G7" s="22"/>
      <c r="H7" s="22">
        <v>45540</v>
      </c>
      <c r="I7" s="21" t="s">
        <v>34</v>
      </c>
      <c r="J7" s="21" t="str">
        <f t="shared" ca="1" si="0"/>
        <v>Past due/Completed</v>
      </c>
      <c r="K7" s="13">
        <f t="shared" si="1"/>
        <v>-15</v>
      </c>
      <c r="L7" s="14"/>
    </row>
    <row r="8" spans="1:12" ht="29" x14ac:dyDescent="0.35">
      <c r="A8" s="19">
        <v>5</v>
      </c>
      <c r="B8" s="20" t="s">
        <v>25</v>
      </c>
      <c r="C8" s="20" t="s">
        <v>27</v>
      </c>
      <c r="D8" s="21" t="s">
        <v>23</v>
      </c>
      <c r="E8" s="22">
        <v>45516</v>
      </c>
      <c r="F8" s="22">
        <v>45525</v>
      </c>
      <c r="G8" s="22"/>
      <c r="H8" s="22">
        <v>45538</v>
      </c>
      <c r="I8" s="21" t="s">
        <v>32</v>
      </c>
      <c r="J8" s="21" t="str">
        <f t="shared" ca="1" si="0"/>
        <v>Past due/Completed</v>
      </c>
      <c r="K8" s="13">
        <f t="shared" si="1"/>
        <v>-13</v>
      </c>
      <c r="L8" s="14"/>
    </row>
    <row r="9" spans="1:12" x14ac:dyDescent="0.35">
      <c r="A9" s="19">
        <v>6</v>
      </c>
      <c r="B9" s="20" t="s">
        <v>25</v>
      </c>
      <c r="C9" s="20" t="s">
        <v>28</v>
      </c>
      <c r="D9" s="21" t="s">
        <v>24</v>
      </c>
      <c r="E9" s="22">
        <v>45516</v>
      </c>
      <c r="F9" s="22">
        <v>45525</v>
      </c>
      <c r="G9" s="22"/>
      <c r="H9" s="17">
        <v>45524</v>
      </c>
      <c r="I9" s="21"/>
      <c r="J9" s="21" t="str">
        <f t="shared" ca="1" si="0"/>
        <v>Completed on time</v>
      </c>
      <c r="K9" s="13">
        <f t="shared" si="1"/>
        <v>1</v>
      </c>
      <c r="L9" s="14"/>
    </row>
    <row r="10" spans="1:12" ht="43.5" x14ac:dyDescent="0.35">
      <c r="A10" s="19">
        <v>7</v>
      </c>
      <c r="B10" s="20" t="s">
        <v>25</v>
      </c>
      <c r="C10" s="20" t="s">
        <v>27</v>
      </c>
      <c r="D10" s="21" t="s">
        <v>35</v>
      </c>
      <c r="E10" s="22">
        <v>45516</v>
      </c>
      <c r="F10" s="22">
        <v>45525</v>
      </c>
      <c r="G10" s="22"/>
      <c r="H10" s="22">
        <v>45538</v>
      </c>
      <c r="I10" s="21" t="s">
        <v>32</v>
      </c>
      <c r="J10" s="21" t="str">
        <f t="shared" ca="1" si="0"/>
        <v>Past due/Completed</v>
      </c>
      <c r="K10" s="13">
        <f t="shared" si="1"/>
        <v>-13</v>
      </c>
      <c r="L10" s="14"/>
    </row>
    <row r="11" spans="1:12" ht="43.5" x14ac:dyDescent="0.35">
      <c r="A11" s="19">
        <v>8</v>
      </c>
      <c r="B11" s="20" t="s">
        <v>25</v>
      </c>
      <c r="C11" s="20" t="s">
        <v>27</v>
      </c>
      <c r="D11" s="21" t="s">
        <v>30</v>
      </c>
      <c r="E11" s="22">
        <v>45516</v>
      </c>
      <c r="F11" s="22">
        <v>45525</v>
      </c>
      <c r="G11" s="22"/>
      <c r="H11" s="22">
        <v>45538</v>
      </c>
      <c r="I11" s="21" t="s">
        <v>32</v>
      </c>
      <c r="J11" s="21" t="str">
        <f t="shared" ca="1" si="0"/>
        <v>Past due/Completed</v>
      </c>
      <c r="K11" s="13">
        <f t="shared" si="1"/>
        <v>-13</v>
      </c>
      <c r="L11" s="14"/>
    </row>
    <row r="12" spans="1:12" ht="43.5" x14ac:dyDescent="0.35">
      <c r="A12" s="4">
        <v>9</v>
      </c>
      <c r="B12" s="20" t="s">
        <v>25</v>
      </c>
      <c r="C12" s="20" t="s">
        <v>28</v>
      </c>
      <c r="D12" s="21" t="s">
        <v>35</v>
      </c>
      <c r="E12" s="22">
        <v>45516</v>
      </c>
      <c r="F12" s="22">
        <v>45525</v>
      </c>
      <c r="G12" s="17"/>
      <c r="H12" s="17">
        <v>45524</v>
      </c>
      <c r="I12" s="14"/>
      <c r="J12" s="11" t="str">
        <f t="shared" ca="1" si="0"/>
        <v>Completed on time</v>
      </c>
      <c r="K12" s="13">
        <f t="shared" si="1"/>
        <v>1</v>
      </c>
      <c r="L12" s="14"/>
    </row>
    <row r="13" spans="1:12" ht="43.5" x14ac:dyDescent="0.35">
      <c r="A13" s="4">
        <v>10</v>
      </c>
      <c r="B13" s="20" t="s">
        <v>25</v>
      </c>
      <c r="C13" s="20" t="s">
        <v>28</v>
      </c>
      <c r="D13" s="21" t="s">
        <v>31</v>
      </c>
      <c r="E13" s="22">
        <v>45516</v>
      </c>
      <c r="F13" s="22">
        <v>45525</v>
      </c>
      <c r="G13" s="17"/>
      <c r="H13" s="17">
        <v>45524</v>
      </c>
      <c r="I13" s="14"/>
      <c r="J13" s="11" t="str">
        <f t="shared" ca="1" si="0"/>
        <v>Completed on time</v>
      </c>
      <c r="K13" s="13">
        <f t="shared" si="1"/>
        <v>1</v>
      </c>
      <c r="L13" s="14"/>
    </row>
    <row r="14" spans="1:12" x14ac:dyDescent="0.35">
      <c r="A14" s="4">
        <v>11</v>
      </c>
      <c r="B14" s="20" t="s">
        <v>25</v>
      </c>
      <c r="C14" s="20" t="s">
        <v>28</v>
      </c>
      <c r="D14" s="21" t="s">
        <v>36</v>
      </c>
      <c r="E14" s="17">
        <v>45546</v>
      </c>
      <c r="F14" s="17">
        <v>45553</v>
      </c>
      <c r="G14" s="17"/>
      <c r="H14" s="17">
        <v>45547</v>
      </c>
      <c r="I14" s="14"/>
      <c r="J14" s="11" t="str">
        <f t="shared" ca="1" si="0"/>
        <v>Completed on time</v>
      </c>
      <c r="K14" s="13">
        <f t="shared" si="1"/>
        <v>6</v>
      </c>
      <c r="L14" s="14"/>
    </row>
    <row r="15" spans="1:12" ht="29" x14ac:dyDescent="0.35">
      <c r="A15" s="4">
        <v>12</v>
      </c>
      <c r="B15" s="20" t="s">
        <v>25</v>
      </c>
      <c r="C15" s="20" t="s">
        <v>27</v>
      </c>
      <c r="D15" s="14" t="s">
        <v>37</v>
      </c>
      <c r="E15" s="17">
        <v>45546</v>
      </c>
      <c r="F15" s="17">
        <v>45553</v>
      </c>
      <c r="G15" s="17"/>
      <c r="H15" s="17">
        <v>45547</v>
      </c>
      <c r="I15" s="14"/>
      <c r="J15" s="11" t="str">
        <f t="shared" ca="1" si="0"/>
        <v>Completed on time</v>
      </c>
      <c r="K15" s="13">
        <f t="shared" si="1"/>
        <v>6</v>
      </c>
      <c r="L15" s="14"/>
    </row>
    <row r="16" spans="1:12" ht="43.5" x14ac:dyDescent="0.35">
      <c r="A16" s="4">
        <v>13</v>
      </c>
      <c r="B16" s="20" t="s">
        <v>25</v>
      </c>
      <c r="C16" s="20" t="s">
        <v>27</v>
      </c>
      <c r="D16" s="14" t="s">
        <v>38</v>
      </c>
      <c r="E16" s="17">
        <v>45547</v>
      </c>
      <c r="F16" s="17">
        <v>45554</v>
      </c>
      <c r="G16" s="17">
        <v>45568</v>
      </c>
      <c r="H16" s="17">
        <v>45574</v>
      </c>
      <c r="I16" s="14"/>
      <c r="J16" s="11" t="str">
        <f t="shared" ca="1" si="0"/>
        <v>New due date/Past due/Completed</v>
      </c>
      <c r="K16" s="13">
        <f t="shared" si="1"/>
        <v>-6</v>
      </c>
      <c r="L16" s="14"/>
    </row>
    <row r="17" spans="1:12" ht="29" x14ac:dyDescent="0.35">
      <c r="A17" s="4">
        <v>14</v>
      </c>
      <c r="B17" s="20" t="s">
        <v>25</v>
      </c>
      <c r="C17" s="20" t="s">
        <v>27</v>
      </c>
      <c r="D17" s="14" t="s">
        <v>39</v>
      </c>
      <c r="E17" s="17">
        <v>45551</v>
      </c>
      <c r="F17" s="17">
        <v>45560</v>
      </c>
      <c r="G17" s="17"/>
      <c r="H17" s="17">
        <v>45560</v>
      </c>
      <c r="I17" s="14"/>
      <c r="J17" s="11" t="str">
        <f t="shared" ca="1" si="0"/>
        <v>Completed on time</v>
      </c>
      <c r="K17" s="13">
        <f t="shared" si="1"/>
        <v>0</v>
      </c>
      <c r="L17" s="14" t="s">
        <v>40</v>
      </c>
    </row>
    <row r="18" spans="1:12" ht="43.5" x14ac:dyDescent="0.35">
      <c r="A18" s="4">
        <v>15</v>
      </c>
      <c r="B18" s="20" t="s">
        <v>25</v>
      </c>
      <c r="C18" s="20" t="s">
        <v>28</v>
      </c>
      <c r="D18" s="14" t="s">
        <v>42</v>
      </c>
      <c r="E18" s="17">
        <v>45560</v>
      </c>
      <c r="F18" s="17">
        <v>45569</v>
      </c>
      <c r="G18" s="17"/>
      <c r="H18" s="17">
        <v>45562</v>
      </c>
      <c r="I18" s="14"/>
      <c r="J18" s="11" t="str">
        <f t="shared" ca="1" si="0"/>
        <v>Completed on time</v>
      </c>
      <c r="K18" s="13">
        <f t="shared" si="1"/>
        <v>7</v>
      </c>
      <c r="L18" s="14" t="s">
        <v>43</v>
      </c>
    </row>
    <row r="19" spans="1:12" ht="18.75" customHeight="1" x14ac:dyDescent="0.35">
      <c r="A19" s="4">
        <v>16</v>
      </c>
      <c r="B19" s="20" t="s">
        <v>25</v>
      </c>
      <c r="C19" s="20" t="s">
        <v>27</v>
      </c>
      <c r="D19" s="21" t="s">
        <v>41</v>
      </c>
      <c r="E19" s="17">
        <v>45560</v>
      </c>
      <c r="F19" s="17">
        <v>45569</v>
      </c>
      <c r="G19" s="17"/>
      <c r="H19" s="17">
        <v>45560</v>
      </c>
      <c r="I19" s="14"/>
      <c r="J19" s="11" t="str">
        <f t="shared" ca="1" si="0"/>
        <v>Completed on time</v>
      </c>
      <c r="K19" s="13">
        <f t="shared" si="1"/>
        <v>9</v>
      </c>
      <c r="L19" s="14"/>
    </row>
    <row r="20" spans="1:12" ht="29" x14ac:dyDescent="0.35">
      <c r="A20" s="4">
        <v>17</v>
      </c>
      <c r="B20" s="20" t="s">
        <v>25</v>
      </c>
      <c r="C20" s="20" t="s">
        <v>27</v>
      </c>
      <c r="D20" s="14" t="s">
        <v>44</v>
      </c>
      <c r="E20" s="17">
        <v>45565</v>
      </c>
      <c r="F20" s="17">
        <v>45572</v>
      </c>
      <c r="G20" s="17"/>
      <c r="H20" s="17">
        <v>45565</v>
      </c>
      <c r="I20" s="14"/>
      <c r="J20" s="11" t="str">
        <f t="shared" ca="1" si="0"/>
        <v>Completed on time</v>
      </c>
      <c r="K20" s="13">
        <f t="shared" si="1"/>
        <v>7</v>
      </c>
      <c r="L20" s="14"/>
    </row>
    <row r="21" spans="1:12" ht="29" x14ac:dyDescent="0.35">
      <c r="A21" s="4">
        <v>18</v>
      </c>
      <c r="B21" s="20" t="s">
        <v>25</v>
      </c>
      <c r="C21" s="20" t="s">
        <v>27</v>
      </c>
      <c r="D21" s="14" t="s">
        <v>45</v>
      </c>
      <c r="E21" s="17">
        <v>45565</v>
      </c>
      <c r="F21" s="17">
        <v>45572</v>
      </c>
      <c r="G21" s="17"/>
      <c r="H21" s="17">
        <v>45565</v>
      </c>
      <c r="I21" s="14"/>
      <c r="J21" s="11" t="str">
        <f t="shared" ca="1" si="0"/>
        <v>Completed on time</v>
      </c>
      <c r="K21" s="13">
        <f t="shared" si="1"/>
        <v>7</v>
      </c>
      <c r="L21" s="14"/>
    </row>
    <row r="22" spans="1:12" ht="29" x14ac:dyDescent="0.35">
      <c r="A22" s="4">
        <v>19</v>
      </c>
      <c r="B22" s="20" t="s">
        <v>25</v>
      </c>
      <c r="C22" s="20" t="s">
        <v>28</v>
      </c>
      <c r="D22" s="14" t="s">
        <v>45</v>
      </c>
      <c r="E22" s="17">
        <v>45565</v>
      </c>
      <c r="F22" s="17">
        <v>45572</v>
      </c>
      <c r="G22" s="17"/>
      <c r="H22" s="17">
        <v>45573</v>
      </c>
      <c r="I22" s="14"/>
      <c r="J22" s="11" t="str">
        <f t="shared" ca="1" si="0"/>
        <v>Past due/Completed</v>
      </c>
      <c r="K22" s="13">
        <f t="shared" si="1"/>
        <v>-1</v>
      </c>
      <c r="L22" s="14"/>
    </row>
    <row r="23" spans="1:12" ht="29" x14ac:dyDescent="0.35">
      <c r="A23" s="4">
        <v>20</v>
      </c>
      <c r="B23" s="20" t="s">
        <v>25</v>
      </c>
      <c r="C23" s="20" t="s">
        <v>27</v>
      </c>
      <c r="D23" s="14" t="s">
        <v>46</v>
      </c>
      <c r="E23" s="17">
        <v>45568</v>
      </c>
      <c r="F23" s="17">
        <v>45575</v>
      </c>
      <c r="G23" s="17"/>
      <c r="H23" s="17">
        <v>45575</v>
      </c>
      <c r="I23" s="14"/>
      <c r="J23" s="11" t="str">
        <f t="shared" ca="1" si="0"/>
        <v>Completed on time</v>
      </c>
      <c r="K23" s="13">
        <f t="shared" si="1"/>
        <v>0</v>
      </c>
      <c r="L23" s="14"/>
    </row>
    <row r="24" spans="1:12" ht="29" x14ac:dyDescent="0.35">
      <c r="A24" s="4">
        <v>21</v>
      </c>
      <c r="B24" s="20" t="s">
        <v>25</v>
      </c>
      <c r="C24" s="20" t="s">
        <v>27</v>
      </c>
      <c r="D24" s="14" t="s">
        <v>47</v>
      </c>
      <c r="E24" s="17">
        <v>45576</v>
      </c>
      <c r="F24" s="17">
        <v>45583</v>
      </c>
      <c r="G24" s="17"/>
      <c r="H24" s="17">
        <v>45584</v>
      </c>
      <c r="I24" s="14"/>
      <c r="J24" s="11" t="str">
        <f t="shared" ca="1" si="0"/>
        <v>Past due/Completed</v>
      </c>
      <c r="K24" s="13">
        <f t="shared" si="1"/>
        <v>-1</v>
      </c>
      <c r="L24" s="14"/>
    </row>
    <row r="25" spans="1:12" x14ac:dyDescent="0.35">
      <c r="A25" s="4">
        <v>22</v>
      </c>
      <c r="B25" s="20" t="s">
        <v>25</v>
      </c>
      <c r="C25" s="20" t="s">
        <v>27</v>
      </c>
      <c r="D25" s="14" t="s">
        <v>48</v>
      </c>
      <c r="E25" s="17">
        <v>45664</v>
      </c>
      <c r="F25" s="17">
        <v>45673</v>
      </c>
      <c r="G25" s="17"/>
      <c r="H25" s="17">
        <v>45685</v>
      </c>
      <c r="I25" s="14"/>
      <c r="J25" s="11" t="str">
        <f ca="1">IF(AND(E25&lt;&gt;"",F25&lt;&gt;"",G25="",H25=""),"Pending",
IF(AND(E25&lt;&gt;"",F25&lt;&gt;"",G25="",H25&lt;=F25),"Completed on time",
IF(AND(E25&lt;&gt;"",F25&lt;&gt;"",G25="",OR(H25&gt;F25,H25&gt;TODAY())),"Past due/Completed",
IF(AND(E25&lt;&gt;"",F25&lt;&gt;"",G25&lt;&gt;"",H25=""),"New due date/Pending",
IF(AND(E25&lt;&gt;"",F25&lt;&gt;"",G25&lt;&gt;"",H25&lt;=G25),"New due date/Completed on time",
IF(AND(E25&lt;&gt;"",F25&lt;&gt;"",G25&lt;&gt;"",H25&gt;G25),"New due date/Past due/Completed",""))))))</f>
        <v>Past due/Completed</v>
      </c>
      <c r="K25" s="13">
        <f t="shared" si="1"/>
        <v>-12</v>
      </c>
      <c r="L25" s="14"/>
    </row>
    <row r="26" spans="1:12" x14ac:dyDescent="0.35">
      <c r="A26" s="4">
        <v>23</v>
      </c>
      <c r="B26" s="20" t="s">
        <v>25</v>
      </c>
      <c r="C26" s="20" t="s">
        <v>28</v>
      </c>
      <c r="D26" s="14" t="s">
        <v>49</v>
      </c>
      <c r="E26" s="17">
        <v>45664</v>
      </c>
      <c r="F26" s="17">
        <v>45673</v>
      </c>
      <c r="G26" s="17"/>
      <c r="H26" s="17">
        <v>45687</v>
      </c>
      <c r="I26" s="14"/>
      <c r="J26" s="11" t="e">
        <f ca="1">IF(AND(#REF!&lt;&gt;"",F26&lt;&gt;"",G26="",H26=""),"Pending",
IF(AND(#REF!&lt;&gt;"",F26&lt;&gt;"",G26="",H26&lt;=F26),"Completed on time",
IF(AND(#REF!&lt;&gt;"",F26&lt;&gt;"",G26="",OR(H26&gt;F26,H26&gt;TODAY())),"Past due/Completed",
IF(AND(#REF!&lt;&gt;"",F26&lt;&gt;"",G26&lt;&gt;"",H26=""),"New due date/Pending",
IF(AND(#REF!&lt;&gt;"",F26&lt;&gt;"",G26&lt;&gt;"",H26&lt;=G26),"New due date/Completed on time",
IF(AND(#REF!&lt;&gt;"",F26&lt;&gt;"",G26&lt;&gt;"",H26&gt;G26),"New due date/Past due/Completed",""))))))</f>
        <v>#REF!</v>
      </c>
      <c r="K26" s="13">
        <f t="shared" si="1"/>
        <v>-14</v>
      </c>
      <c r="L26" s="14"/>
    </row>
    <row r="27" spans="1:12" x14ac:dyDescent="0.35">
      <c r="A27" s="4">
        <v>24</v>
      </c>
      <c r="B27" s="2"/>
      <c r="C27" s="2"/>
      <c r="D27" s="14"/>
      <c r="E27" s="17"/>
      <c r="F27" s="17"/>
      <c r="G27" s="17"/>
      <c r="H27" s="17"/>
      <c r="I27" s="14"/>
      <c r="J27" s="11" t="str">
        <f t="shared" ca="1" si="0"/>
        <v/>
      </c>
      <c r="K27" s="13">
        <f t="shared" si="1"/>
        <v>0</v>
      </c>
      <c r="L27" s="14"/>
    </row>
    <row r="28" spans="1:12" x14ac:dyDescent="0.35">
      <c r="A28" s="4">
        <v>25</v>
      </c>
      <c r="B28" s="2"/>
      <c r="C28" s="2"/>
      <c r="D28" s="14"/>
      <c r="E28" s="17"/>
      <c r="F28" s="17"/>
      <c r="G28" s="17"/>
      <c r="H28" s="17"/>
      <c r="I28" s="14"/>
      <c r="J28" s="11" t="str">
        <f t="shared" ca="1" si="0"/>
        <v/>
      </c>
      <c r="K28" s="13">
        <f t="shared" si="1"/>
        <v>0</v>
      </c>
      <c r="L28" s="14"/>
    </row>
    <row r="29" spans="1:12" x14ac:dyDescent="0.35">
      <c r="A29" s="4">
        <v>26</v>
      </c>
      <c r="B29" s="2"/>
      <c r="C29" s="2"/>
      <c r="D29" s="14"/>
      <c r="E29" s="17"/>
      <c r="F29" s="17"/>
      <c r="G29" s="17"/>
      <c r="H29" s="17"/>
      <c r="I29" s="14"/>
      <c r="J29" s="11" t="str">
        <f t="shared" ca="1" si="0"/>
        <v/>
      </c>
      <c r="K29" s="13">
        <f t="shared" si="1"/>
        <v>0</v>
      </c>
      <c r="L29" s="14"/>
    </row>
    <row r="30" spans="1:12" x14ac:dyDescent="0.35">
      <c r="A30" s="4">
        <v>27</v>
      </c>
      <c r="B30" s="2"/>
      <c r="C30" s="2"/>
      <c r="D30" s="14"/>
      <c r="E30" s="17"/>
      <c r="F30" s="17"/>
      <c r="G30" s="17"/>
      <c r="H30" s="17"/>
      <c r="I30" s="14"/>
      <c r="J30" s="11" t="str">
        <f t="shared" ca="1" si="0"/>
        <v/>
      </c>
      <c r="K30" s="13">
        <f t="shared" si="1"/>
        <v>0</v>
      </c>
      <c r="L30" s="14"/>
    </row>
    <row r="31" spans="1:12" x14ac:dyDescent="0.35">
      <c r="A31" s="4">
        <v>28</v>
      </c>
      <c r="B31" s="2"/>
      <c r="C31" s="2"/>
      <c r="D31" s="14"/>
      <c r="E31" s="17"/>
      <c r="F31" s="17"/>
      <c r="G31" s="17"/>
      <c r="H31" s="17"/>
      <c r="I31" s="14"/>
      <c r="J31" s="11" t="str">
        <f t="shared" ca="1" si="0"/>
        <v/>
      </c>
      <c r="K31" s="13">
        <f t="shared" si="1"/>
        <v>0</v>
      </c>
      <c r="L31" s="14"/>
    </row>
    <row r="32" spans="1:12" x14ac:dyDescent="0.35">
      <c r="A32" s="4">
        <v>29</v>
      </c>
      <c r="B32" s="2"/>
      <c r="C32" s="2"/>
      <c r="D32" s="14"/>
      <c r="E32" s="17"/>
      <c r="F32" s="17"/>
      <c r="G32" s="17"/>
      <c r="H32" s="17"/>
      <c r="I32" s="14"/>
      <c r="J32" s="11" t="str">
        <f t="shared" ca="1" si="0"/>
        <v/>
      </c>
      <c r="K32" s="13">
        <f t="shared" si="1"/>
        <v>0</v>
      </c>
      <c r="L32" s="14"/>
    </row>
    <row r="33" spans="1:12" x14ac:dyDescent="0.35">
      <c r="A33" s="4">
        <v>30</v>
      </c>
      <c r="B33" s="2"/>
      <c r="C33" s="2"/>
      <c r="D33" s="14"/>
      <c r="E33" s="17"/>
      <c r="F33" s="17"/>
      <c r="G33" s="17"/>
      <c r="H33" s="17"/>
      <c r="I33" s="14"/>
      <c r="J33" s="11" t="str">
        <f t="shared" ca="1" si="0"/>
        <v/>
      </c>
      <c r="K33" s="13">
        <f t="shared" si="1"/>
        <v>0</v>
      </c>
      <c r="L33" s="14"/>
    </row>
    <row r="34" spans="1:12" x14ac:dyDescent="0.35">
      <c r="A34" s="4">
        <v>31</v>
      </c>
      <c r="B34" s="2"/>
      <c r="C34" s="2"/>
      <c r="D34" s="14"/>
      <c r="E34" s="17"/>
      <c r="F34" s="17"/>
      <c r="G34" s="17"/>
      <c r="H34" s="17"/>
      <c r="I34" s="14"/>
      <c r="J34" s="11" t="str">
        <f t="shared" ca="1" si="0"/>
        <v/>
      </c>
      <c r="K34" s="13">
        <f t="shared" si="1"/>
        <v>0</v>
      </c>
      <c r="L34" s="14"/>
    </row>
    <row r="35" spans="1:12" x14ac:dyDescent="0.35">
      <c r="A35" s="4">
        <v>32</v>
      </c>
      <c r="B35" s="2"/>
      <c r="C35" s="2"/>
      <c r="D35" s="14"/>
      <c r="E35" s="17"/>
      <c r="F35" s="17"/>
      <c r="G35" s="17"/>
      <c r="H35" s="17"/>
      <c r="I35" s="14"/>
      <c r="J35" s="11" t="str">
        <f t="shared" ca="1" si="0"/>
        <v/>
      </c>
      <c r="K35" s="13">
        <f t="shared" si="1"/>
        <v>0</v>
      </c>
      <c r="L35" s="14"/>
    </row>
    <row r="36" spans="1:12" x14ac:dyDescent="0.35">
      <c r="A36" s="4">
        <v>33</v>
      </c>
      <c r="B36" s="2"/>
      <c r="C36" s="2"/>
      <c r="D36" s="14"/>
      <c r="E36" s="17"/>
      <c r="F36" s="17"/>
      <c r="G36" s="17"/>
      <c r="H36" s="17"/>
      <c r="I36" s="14"/>
      <c r="J36" s="11" t="str">
        <f t="shared" ca="1" si="0"/>
        <v/>
      </c>
      <c r="K36" s="13">
        <f t="shared" si="1"/>
        <v>0</v>
      </c>
      <c r="L36" s="14"/>
    </row>
    <row r="37" spans="1:12" x14ac:dyDescent="0.35">
      <c r="A37" s="4">
        <v>34</v>
      </c>
      <c r="B37" s="2"/>
      <c r="C37" s="2"/>
      <c r="D37" s="14"/>
      <c r="E37" s="17"/>
      <c r="F37" s="17"/>
      <c r="G37" s="17"/>
      <c r="H37" s="17"/>
      <c r="I37" s="14"/>
      <c r="J37" s="11" t="str">
        <f t="shared" ca="1" si="0"/>
        <v/>
      </c>
      <c r="K37" s="13">
        <f t="shared" si="1"/>
        <v>0</v>
      </c>
      <c r="L37" s="14"/>
    </row>
    <row r="38" spans="1:12" x14ac:dyDescent="0.35">
      <c r="A38" s="4">
        <v>35</v>
      </c>
      <c r="B38" s="2"/>
      <c r="C38" s="2"/>
      <c r="D38" s="14"/>
      <c r="E38" s="17"/>
      <c r="F38" s="17"/>
      <c r="G38" s="17"/>
      <c r="H38" s="17"/>
      <c r="I38" s="14"/>
      <c r="J38" s="11" t="str">
        <f t="shared" ca="1" si="0"/>
        <v/>
      </c>
      <c r="K38" s="13">
        <f t="shared" si="1"/>
        <v>0</v>
      </c>
      <c r="L38" s="14"/>
    </row>
    <row r="39" spans="1:12" x14ac:dyDescent="0.35">
      <c r="A39" s="4">
        <v>36</v>
      </c>
      <c r="B39" s="2"/>
      <c r="C39" s="2"/>
      <c r="D39" s="14"/>
      <c r="E39" s="17"/>
      <c r="F39" s="17"/>
      <c r="G39" s="17"/>
      <c r="H39" s="17"/>
      <c r="I39" s="14"/>
      <c r="J39" s="18" t="str">
        <f ca="1">IF(AND(E39&lt;&gt;"",F39&lt;&gt;"",G39="",H39=""),"Pending",
IF(AND(E39&lt;&gt;"",F39&lt;&gt;"",G39="",H39&lt;=F39),"Completed on time",
IF(AND(E39&lt;&gt;"",F39&lt;&gt;"",G39="",OR(H39&gt;F39,H39&gt;TODAY())),"Past due",
IF(AND(E39&lt;&gt;"",F39&lt;&gt;"",G39&lt;&gt;"",H39=""),"New due date/Pending",
IF(AND(E39&lt;&gt;"",F39&lt;&gt;"",G39&lt;&gt;"",H39&lt;=G39),"New due date/Completed on time",
IF(AND(E39&lt;&gt;"",F39&lt;&gt;"",G39&lt;&gt;"",H39&gt;G39),"New due date/Past due",""))))))</f>
        <v/>
      </c>
      <c r="K39" s="13">
        <f t="shared" si="1"/>
        <v>0</v>
      </c>
      <c r="L39" s="14"/>
    </row>
    <row r="40" spans="1:12" x14ac:dyDescent="0.35">
      <c r="A40" s="4">
        <v>37</v>
      </c>
      <c r="B40" s="2"/>
      <c r="C40" s="2"/>
      <c r="D40" s="14"/>
      <c r="E40" s="17"/>
      <c r="F40" s="17"/>
      <c r="G40" s="17"/>
      <c r="H40" s="17"/>
      <c r="I40" s="14"/>
      <c r="J40" s="18" t="str">
        <f t="shared" ref="J40:J53" ca="1" si="2">IF(AND(E40&lt;&gt;"",F40&lt;&gt;"",G40="",H40=""),"Pending",
IF(AND(E40&lt;&gt;"",F40&lt;&gt;"",G40="",H40&lt;=F40),"Completed on time",
IF(AND(E40&lt;&gt;"",F40&lt;&gt;"",G40="",OR(H40&gt;F40,H40&gt;TODAY())),"Past due",
IF(AND(E40&lt;&gt;"",F40&lt;&gt;"",G40&lt;&gt;"",H40=""),"New due date/Pending",
IF(AND(E40&lt;&gt;"",F40&lt;&gt;"",G40&lt;&gt;"",H40&lt;=G40),"New due date/Completed on time",
IF(AND(E40&lt;&gt;"",F40&lt;&gt;"",G40&lt;&gt;"",H40&gt;G40),"New due date/Past due",""))))))</f>
        <v/>
      </c>
      <c r="K40" s="13">
        <f t="shared" si="1"/>
        <v>0</v>
      </c>
      <c r="L40" s="14"/>
    </row>
    <row r="41" spans="1:12" x14ac:dyDescent="0.35">
      <c r="A41" s="4">
        <v>38</v>
      </c>
      <c r="B41" s="2"/>
      <c r="C41" s="2"/>
      <c r="D41" s="14"/>
      <c r="E41" s="17"/>
      <c r="F41" s="17"/>
      <c r="G41" s="17"/>
      <c r="H41" s="17"/>
      <c r="I41" s="14"/>
      <c r="J41" s="18" t="str">
        <f t="shared" ca="1" si="2"/>
        <v/>
      </c>
      <c r="K41" s="13">
        <f t="shared" si="1"/>
        <v>0</v>
      </c>
      <c r="L41" s="14"/>
    </row>
    <row r="42" spans="1:12" x14ac:dyDescent="0.35">
      <c r="A42" s="4">
        <v>39</v>
      </c>
      <c r="B42" s="2"/>
      <c r="C42" s="2"/>
      <c r="D42" s="14"/>
      <c r="E42" s="17"/>
      <c r="F42" s="17"/>
      <c r="G42" s="17"/>
      <c r="H42" s="17"/>
      <c r="I42" s="14"/>
      <c r="J42" s="18" t="str">
        <f t="shared" ca="1" si="2"/>
        <v/>
      </c>
      <c r="K42" s="13">
        <f t="shared" si="1"/>
        <v>0</v>
      </c>
      <c r="L42" s="14"/>
    </row>
    <row r="43" spans="1:12" x14ac:dyDescent="0.35">
      <c r="A43" s="4">
        <v>40</v>
      </c>
      <c r="B43" s="2"/>
      <c r="C43" s="2"/>
      <c r="D43" s="14"/>
      <c r="E43" s="17"/>
      <c r="F43" s="17"/>
      <c r="G43" s="17"/>
      <c r="H43" s="17"/>
      <c r="I43" s="14"/>
      <c r="J43" s="18" t="str">
        <f t="shared" ca="1" si="2"/>
        <v/>
      </c>
      <c r="K43" s="13">
        <f t="shared" si="1"/>
        <v>0</v>
      </c>
      <c r="L43" s="14"/>
    </row>
    <row r="44" spans="1:12" x14ac:dyDescent="0.35">
      <c r="A44" s="4">
        <v>41</v>
      </c>
      <c r="B44" s="2"/>
      <c r="C44" s="2"/>
      <c r="D44" s="14"/>
      <c r="E44" s="17"/>
      <c r="F44" s="17"/>
      <c r="G44" s="17"/>
      <c r="H44" s="17"/>
      <c r="I44" s="14"/>
      <c r="J44" s="18" t="str">
        <f t="shared" ca="1" si="2"/>
        <v/>
      </c>
      <c r="K44" s="13">
        <f t="shared" si="1"/>
        <v>0</v>
      </c>
      <c r="L44" s="14"/>
    </row>
    <row r="45" spans="1:12" x14ac:dyDescent="0.35">
      <c r="A45" s="4">
        <v>42</v>
      </c>
      <c r="B45" s="2"/>
      <c r="C45" s="2"/>
      <c r="D45" s="14"/>
      <c r="E45" s="17"/>
      <c r="F45" s="17"/>
      <c r="G45" s="17"/>
      <c r="H45" s="17"/>
      <c r="I45" s="14"/>
      <c r="J45" s="18" t="str">
        <f t="shared" ca="1" si="2"/>
        <v/>
      </c>
      <c r="K45" s="13">
        <f t="shared" si="1"/>
        <v>0</v>
      </c>
      <c r="L45" s="14"/>
    </row>
    <row r="46" spans="1:12" x14ac:dyDescent="0.35">
      <c r="A46" s="4">
        <v>43</v>
      </c>
      <c r="B46" s="2"/>
      <c r="C46" s="2"/>
      <c r="D46" s="14"/>
      <c r="E46" s="17"/>
      <c r="F46" s="17"/>
      <c r="G46" s="17"/>
      <c r="H46" s="17"/>
      <c r="I46" s="14"/>
      <c r="J46" s="18" t="str">
        <f t="shared" ca="1" si="2"/>
        <v/>
      </c>
      <c r="K46" s="13">
        <f t="shared" si="1"/>
        <v>0</v>
      </c>
      <c r="L46" s="14"/>
    </row>
    <row r="47" spans="1:12" x14ac:dyDescent="0.35">
      <c r="A47" s="4">
        <v>44</v>
      </c>
      <c r="B47" s="2"/>
      <c r="C47" s="2"/>
      <c r="D47" s="14"/>
      <c r="E47" s="17"/>
      <c r="F47" s="17"/>
      <c r="G47" s="17"/>
      <c r="H47" s="17"/>
      <c r="I47" s="14"/>
      <c r="J47" s="18" t="str">
        <f t="shared" ca="1" si="2"/>
        <v/>
      </c>
      <c r="K47" s="13">
        <f t="shared" si="1"/>
        <v>0</v>
      </c>
      <c r="L47" s="14"/>
    </row>
    <row r="48" spans="1:12" x14ac:dyDescent="0.35">
      <c r="A48" s="4">
        <v>45</v>
      </c>
      <c r="B48" s="2"/>
      <c r="C48" s="2"/>
      <c r="D48" s="14"/>
      <c r="E48" s="17"/>
      <c r="F48" s="17"/>
      <c r="G48" s="17"/>
      <c r="H48" s="17"/>
      <c r="I48" s="14"/>
      <c r="J48" s="18" t="str">
        <f t="shared" ca="1" si="2"/>
        <v/>
      </c>
      <c r="K48" s="13">
        <f t="shared" si="1"/>
        <v>0</v>
      </c>
      <c r="L48" s="14"/>
    </row>
    <row r="49" spans="1:12" x14ac:dyDescent="0.35">
      <c r="A49" s="4">
        <v>46</v>
      </c>
      <c r="B49" s="2"/>
      <c r="C49" s="2"/>
      <c r="D49" s="14"/>
      <c r="E49" s="17"/>
      <c r="F49" s="17"/>
      <c r="G49" s="17"/>
      <c r="H49" s="17"/>
      <c r="I49" s="14"/>
      <c r="J49" s="18" t="str">
        <f t="shared" ca="1" si="2"/>
        <v/>
      </c>
      <c r="K49" s="13">
        <f t="shared" si="1"/>
        <v>0</v>
      </c>
      <c r="L49" s="14"/>
    </row>
    <row r="50" spans="1:12" x14ac:dyDescent="0.35">
      <c r="A50" s="4">
        <v>47</v>
      </c>
      <c r="B50" s="2"/>
      <c r="C50" s="2"/>
      <c r="D50" s="14"/>
      <c r="E50" s="17"/>
      <c r="F50" s="17"/>
      <c r="G50" s="17"/>
      <c r="H50" s="17"/>
      <c r="I50" s="14"/>
      <c r="J50" s="18" t="str">
        <f t="shared" ca="1" si="2"/>
        <v/>
      </c>
      <c r="K50" s="13">
        <f t="shared" si="1"/>
        <v>0</v>
      </c>
      <c r="L50" s="14"/>
    </row>
    <row r="51" spans="1:12" x14ac:dyDescent="0.35">
      <c r="A51" s="4">
        <v>48</v>
      </c>
      <c r="B51" s="2"/>
      <c r="C51" s="2"/>
      <c r="D51" s="14"/>
      <c r="E51" s="17"/>
      <c r="F51" s="17"/>
      <c r="G51" s="17"/>
      <c r="H51" s="17"/>
      <c r="I51" s="14"/>
      <c r="J51" s="18" t="str">
        <f t="shared" ca="1" si="2"/>
        <v/>
      </c>
      <c r="K51" s="13">
        <f t="shared" si="1"/>
        <v>0</v>
      </c>
      <c r="L51" s="14"/>
    </row>
    <row r="52" spans="1:12" x14ac:dyDescent="0.35">
      <c r="A52" s="4">
        <v>49</v>
      </c>
      <c r="B52" s="2"/>
      <c r="C52" s="2"/>
      <c r="D52" s="14"/>
      <c r="E52" s="17"/>
      <c r="F52" s="17"/>
      <c r="G52" s="17"/>
      <c r="H52" s="17"/>
      <c r="I52" s="14"/>
      <c r="J52" s="18" t="str">
        <f t="shared" ca="1" si="2"/>
        <v/>
      </c>
      <c r="K52" s="13">
        <f t="shared" si="1"/>
        <v>0</v>
      </c>
      <c r="L52" s="14"/>
    </row>
    <row r="53" spans="1:12" x14ac:dyDescent="0.35">
      <c r="A53" s="4">
        <v>50</v>
      </c>
      <c r="B53" s="2"/>
      <c r="C53" s="2"/>
      <c r="D53" s="14"/>
      <c r="E53" s="17"/>
      <c r="F53" s="17"/>
      <c r="G53" s="17"/>
      <c r="H53" s="17"/>
      <c r="I53" s="14"/>
      <c r="J53" s="18" t="str">
        <f t="shared" ca="1" si="2"/>
        <v/>
      </c>
      <c r="K53" s="13">
        <f t="shared" si="1"/>
        <v>0</v>
      </c>
      <c r="L53" s="14"/>
    </row>
  </sheetData>
  <autoFilter ref="B3:L3" xr:uid="{4D0CD2E2-66FF-4991-8381-3CBE03FCFEA5}"/>
  <conditionalFormatting sqref="F4:F53">
    <cfRule type="expression" dxfId="4" priority="1">
      <formula>(AND(F4&lt;H4,G4&lt;&gt;""))</formula>
    </cfRule>
  </conditionalFormatting>
  <conditionalFormatting sqref="J4:J53">
    <cfRule type="containsText" dxfId="3" priority="3" operator="containsText" text="Pending">
      <formula>NOT(ISERROR(SEARCH("Pending",J4)))</formula>
    </cfRule>
  </conditionalFormatting>
  <conditionalFormatting sqref="K4:K53">
    <cfRule type="cellIs" dxfId="2" priority="4" operator="greaterThan">
      <formula>100</formula>
    </cfRule>
    <cfRule type="cellIs" dxfId="1" priority="5" operator="lessThan">
      <formula>0</formula>
    </cfRule>
    <cfRule type="cellIs" dxfId="0" priority="6" operator="greaterThanOrEqual">
      <formula>0</formula>
    </cfRule>
  </conditionalFormatting>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295B9DB89E6F6448DD4B6FE068672EA" ma:contentTypeVersion="6" ma:contentTypeDescription="Create a new document." ma:contentTypeScope="" ma:versionID="55d8e3a430b9124a08f8bfc879c0c0c3">
  <xsd:schema xmlns:xsd="http://www.w3.org/2001/XMLSchema" xmlns:xs="http://www.w3.org/2001/XMLSchema" xmlns:p="http://schemas.microsoft.com/office/2006/metadata/properties" xmlns:ns1="http://schemas.microsoft.com/sharepoint/v3" xmlns:ns2="088b5cf7-481f-47cb-82c3-971b45f05044" targetNamespace="http://schemas.microsoft.com/office/2006/metadata/properties" ma:root="true" ma:fieldsID="44922eadf5877896b012e0e506277022" ns1:_="" ns2:_="">
    <xsd:import namespace="http://schemas.microsoft.com/sharepoint/v3"/>
    <xsd:import namespace="088b5cf7-481f-47cb-82c3-971b45f0504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8b5cf7-481f-47cb-82c3-971b45f050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FCB4AD9-8B6E-4C1E-BB6C-B5A7A32070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8b5cf7-481f-47cb-82c3-971b45f050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1A0BC4-4D87-4E77-B40A-ACE847E0117C}">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E07BA27B-A763-4561-A5F6-325E535D5E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Auditor Instructions</vt:lpstr>
      <vt:lpstr>Request Tracker</vt:lpstr>
      <vt:lpstr>TMB799035860</vt:lpstr>
    </vt:vector>
  </TitlesOfParts>
  <Manager/>
  <Company>Washington State Auditor's 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Metzler, Cassandra (SAO)</dc:creator>
  <cp:keywords/>
  <dc:description/>
  <cp:lastModifiedBy>Gillis, Jeana (SAO)</cp:lastModifiedBy>
  <cp:revision/>
  <dcterms:created xsi:type="dcterms:W3CDTF">2023-06-07T19:59:32Z</dcterms:created>
  <dcterms:modified xsi:type="dcterms:W3CDTF">2025-09-05T16:31:18Z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tiveLinkConverted">
    <vt:bool>true</vt:bool>
  </property>
  <property fmtid="{D5CDD505-2E9C-101B-9397-08002B2CF9AE}" pid="3" name="ContentTypeId">
    <vt:lpwstr>0x010100939873F930C9FB479103F67844A460D2</vt:lpwstr>
  </property>
</Properties>
</file>